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<sst xmlns="http://schemas.openxmlformats.org/spreadsheetml/2006/main" count="76" uniqueCount="52">
  <si>
    <t>№ П/П</t>
  </si>
  <si>
    <t>Итого:</t>
  </si>
  <si>
    <t>х</t>
  </si>
  <si>
    <t>Единица измерения</t>
  </si>
  <si>
    <t>Объём</t>
  </si>
  <si>
    <t>цена, руб</t>
  </si>
  <si>
    <t xml:space="preserve">Источники информации </t>
  </si>
  <si>
    <t>-</t>
  </si>
  <si>
    <t>Обоснование начальной (максимальной) цены контракта</t>
  </si>
  <si>
    <t>Коэффициент вариации цен</t>
  </si>
  <si>
    <t>Основные характеристики объекта закупки</t>
  </si>
  <si>
    <t>Начальная (максимальная) цена контракта</t>
  </si>
  <si>
    <t>где:</t>
  </si>
  <si>
    <t>&lt;ц&gt; - средняя арифметическая величина цены единицы товара, работы, услуги;</t>
  </si>
  <si>
    <t xml:space="preserve">                      - НМЦК, определяемая методом сопоставимых рыночных цен (анализа рынка);</t>
  </si>
  <si>
    <t>V - коэффициент вариации;</t>
  </si>
  <si>
    <t>Работник контрактной службы:</t>
  </si>
  <si>
    <t xml:space="preserve">      - цена единицы товара, работы, услуги, указанная в источнике с номером i (Ответ на запрос цен Исполнителя №1 и т.д.)</t>
  </si>
  <si>
    <t>i - номер источника ценовой информации (Ответ на запрос цен Исполнителя №1 и т.д.)</t>
  </si>
  <si>
    <t xml:space="preserve">     - цена единицы товара, работы, услуги, указанная в источнике с номером i (Ответ на запрос цен Исполнителя №1 и т.д.);</t>
  </si>
  <si>
    <t xml:space="preserve">Используемый метод определения НМЦК - метод сопоставимых розничных цен (анализ рынка) - ст.22 Федерального закона от 05.04.2013 г №44-ФЗ, п.3.2. Приказа Минэкономразвития России от 02.10.2013 N 567  </t>
  </si>
  <si>
    <t>РС-2</t>
  </si>
  <si>
    <t>РС-50</t>
  </si>
  <si>
    <t>РС-52</t>
  </si>
  <si>
    <t>РС-58</t>
  </si>
  <si>
    <t>РС-59</t>
  </si>
  <si>
    <t>РС-67</t>
  </si>
  <si>
    <t>РШ-50</t>
  </si>
  <si>
    <t>Средняя Цена за ед.изделия</t>
  </si>
  <si>
    <t>руб.</t>
  </si>
  <si>
    <t xml:space="preserve">исполнитель </t>
  </si>
  <si>
    <t>x</t>
  </si>
  <si>
    <t>п/п</t>
  </si>
  <si>
    <t>Обувь ортопедическая 02-К14м</t>
  </si>
  <si>
    <t>Обувь ортопедическая 02-К14му</t>
  </si>
  <si>
    <t xml:space="preserve">Предмет контракта - изготовление ортопедической обуви для инвалидов и отдельных категорий граждан из числа ветеранов </t>
  </si>
  <si>
    <t>Обувь ортопедическая 02-К18 МД</t>
  </si>
  <si>
    <t>Обувь ортопедическая 02-К18Д</t>
  </si>
  <si>
    <t>Обувь ортопедическая 02-К18ДУ</t>
  </si>
  <si>
    <t xml:space="preserve">v - количество (объем) закупаемого товара (работы, услуги) - </t>
  </si>
  <si>
    <t>Обувь ортопедическая 02-К21М</t>
  </si>
  <si>
    <r>
      <t xml:space="preserve">n - количество значений, используемых в расчете – </t>
    </r>
    <r>
      <rPr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>;</t>
    </r>
  </si>
  <si>
    <t xml:space="preserve">                                                                                                            - среднее квадратичное отклонение;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</si>
  <si>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начальник ООИТСР ___________________Р.Т. Мусаева</t>
  </si>
  <si>
    <r>
      <rPr>
        <u val="single"/>
        <sz val="12"/>
        <rFont val="Times New Roman"/>
        <family val="1"/>
      </rPr>
      <t xml:space="preserve">"   "               </t>
    </r>
    <r>
      <rPr>
        <sz val="12"/>
        <rFont val="Times New Roman"/>
        <family val="1"/>
      </rPr>
      <t>2018 г.</t>
    </r>
  </si>
  <si>
    <t>Дата подготовки обоснования НМЦК: 28.11.2018г.</t>
  </si>
  <si>
    <t>исполнитель №1, №270/1 от 02.11.18г.на запрос ФСС №0203100000218000044 от 26.10.18</t>
  </si>
  <si>
    <t>ор .обувь сложная на утепленной подкладке(детские)</t>
  </si>
  <si>
    <t>ор .обувь сложная без утепленной подкладки(детские)</t>
  </si>
  <si>
    <t>ор .обувь сложная на утепленной подкладки(детские)</t>
  </si>
  <si>
    <t xml:space="preserve">реестровая запись №12102001883818000016,№1352503918717000193,№1060301536718000005,№1170103315818000071 </t>
  </si>
  <si>
    <t>реестровая запись№1170103315818000071,№1212701883818000016,№1170103315818000071,№1352503918717000193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</si>
</sst>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0.00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6"/>
      <name val="Times New Roman"/>
      <family val="1"/>
    </font>
    <font>
      <b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1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1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1" borderId="10" xfId="0" applyFont="1" applyFill="1" applyBorder="1" applyAlignment="1">
      <alignment horizontal="center" vertical="center"/>
    </xf>
    <xf numFmtId="171" fontId="1" fillId="0" borderId="10" xfId="60" applyFont="1" applyBorder="1" applyAlignment="1">
      <alignment vertical="center"/>
    </xf>
    <xf numFmtId="171" fontId="1" fillId="0" borderId="10" xfId="6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183" fontId="2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0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1" borderId="10" xfId="0" applyFont="1" applyFill="1" applyBorder="1" applyAlignment="1">
      <alignment horizontal="center" vertical="center"/>
    </xf>
    <xf numFmtId="171" fontId="2" fillId="0" borderId="10" xfId="60" applyFont="1" applyBorder="1" applyAlignment="1">
      <alignment vertical="center"/>
    </xf>
    <xf numFmtId="171" fontId="2" fillId="0" borderId="10" xfId="6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4</xdr:row>
      <xdr:rowOff>381000</xdr:rowOff>
    </xdr:from>
    <xdr:to>
      <xdr:col>7</xdr:col>
      <xdr:colOff>1028700</xdr:colOff>
      <xdr:row>4</xdr:row>
      <xdr:rowOff>800100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1457325"/>
          <a:ext cx="981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4</xdr:row>
      <xdr:rowOff>304800</xdr:rowOff>
    </xdr:from>
    <xdr:to>
      <xdr:col>9</xdr:col>
      <xdr:colOff>1000125</xdr:colOff>
      <xdr:row>4</xdr:row>
      <xdr:rowOff>657225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53675" y="1381125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3448050</xdr:colOff>
      <xdr:row>14</xdr:row>
      <xdr:rowOff>0</xdr:rowOff>
    </xdr:from>
    <xdr:to>
      <xdr:col>1</xdr:col>
      <xdr:colOff>3448050</xdr:colOff>
      <xdr:row>14</xdr:row>
      <xdr:rowOff>0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3476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14</xdr:row>
      <xdr:rowOff>0</xdr:rowOff>
    </xdr:from>
    <xdr:to>
      <xdr:col>1</xdr:col>
      <xdr:colOff>390525</xdr:colOff>
      <xdr:row>14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" y="3476625"/>
          <a:ext cx="314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676275</xdr:colOff>
      <xdr:row>14</xdr:row>
      <xdr:rowOff>0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476625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0</xdr:rowOff>
    </xdr:to>
    <xdr:pic>
      <xdr:nvPicPr>
        <xdr:cNvPr id="6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4766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0</xdr:rowOff>
    </xdr:from>
    <xdr:to>
      <xdr:col>1</xdr:col>
      <xdr:colOff>3028950</xdr:colOff>
      <xdr:row>17</xdr:row>
      <xdr:rowOff>323850</xdr:rowOff>
    </xdr:to>
    <xdr:pic>
      <xdr:nvPicPr>
        <xdr:cNvPr id="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3905250"/>
          <a:ext cx="2981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266700</xdr:colOff>
      <xdr:row>18</xdr:row>
      <xdr:rowOff>228600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4229100"/>
          <a:ext cx="266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1200150</xdr:colOff>
      <xdr:row>22</xdr:row>
      <xdr:rowOff>19050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3375" y="4876800"/>
          <a:ext cx="1181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24</xdr:row>
      <xdr:rowOff>352425</xdr:rowOff>
    </xdr:from>
    <xdr:to>
      <xdr:col>1</xdr:col>
      <xdr:colOff>428625</xdr:colOff>
      <xdr:row>25</xdr:row>
      <xdr:rowOff>314325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58578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90" zoomScaleNormal="70" zoomScaleSheetLayoutView="90" zoomScalePageLayoutView="57" workbookViewId="0" topLeftCell="A1">
      <selection activeCell="J12" sqref="J12"/>
    </sheetView>
  </sheetViews>
  <sheetFormatPr defaultColWidth="9.140625" defaultRowHeight="12.75"/>
  <cols>
    <col min="1" max="1" width="4.7109375" style="3" customWidth="1"/>
    <col min="2" max="2" width="51.7109375" style="4" customWidth="1"/>
    <col min="3" max="3" width="11.8515625" style="4" customWidth="1"/>
    <col min="4" max="4" width="12.57421875" style="3" customWidth="1"/>
    <col min="5" max="5" width="15.7109375" style="6" customWidth="1"/>
    <col min="6" max="6" width="15.140625" style="5" customWidth="1"/>
    <col min="7" max="7" width="14.7109375" style="5" customWidth="1"/>
    <col min="8" max="8" width="15.421875" style="5" customWidth="1"/>
    <col min="9" max="9" width="12.421875" style="5" customWidth="1"/>
    <col min="10" max="10" width="15.00390625" style="5" customWidth="1"/>
    <col min="11" max="11" width="20.7109375" style="2" customWidth="1"/>
    <col min="12" max="12" width="10.7109375" style="2" bestFit="1" customWidth="1"/>
    <col min="13" max="16384" width="9.140625" style="2" customWidth="1"/>
  </cols>
  <sheetData>
    <row r="1" spans="2:5" ht="15.75">
      <c r="B1" s="26" t="s">
        <v>8</v>
      </c>
      <c r="E1" s="1"/>
    </row>
    <row r="2" spans="1:5" ht="15.75">
      <c r="A2" s="12" t="s">
        <v>20</v>
      </c>
      <c r="E2" s="1"/>
    </row>
    <row r="3" spans="1:5" ht="15.75">
      <c r="A3" s="12" t="s">
        <v>35</v>
      </c>
      <c r="E3" s="1"/>
    </row>
    <row r="4" spans="1:10" ht="37.5" customHeight="1">
      <c r="A4" s="63" t="s">
        <v>0</v>
      </c>
      <c r="B4" s="63" t="s">
        <v>10</v>
      </c>
      <c r="C4" s="63" t="s">
        <v>3</v>
      </c>
      <c r="D4" s="63" t="s">
        <v>4</v>
      </c>
      <c r="E4" s="66" t="s">
        <v>6</v>
      </c>
      <c r="F4" s="67"/>
      <c r="G4" s="68"/>
      <c r="H4" s="51" t="s">
        <v>9</v>
      </c>
      <c r="I4" s="51" t="s">
        <v>28</v>
      </c>
      <c r="J4" s="51" t="s">
        <v>11</v>
      </c>
    </row>
    <row r="5" spans="1:10" s="1" customFormat="1" ht="67.5" customHeight="1">
      <c r="A5" s="64"/>
      <c r="B5" s="64"/>
      <c r="C5" s="64"/>
      <c r="D5" s="64"/>
      <c r="E5" s="55" t="s">
        <v>46</v>
      </c>
      <c r="F5" s="55" t="s">
        <v>50</v>
      </c>
      <c r="G5" s="55" t="s">
        <v>51</v>
      </c>
      <c r="H5" s="52"/>
      <c r="I5" s="52"/>
      <c r="J5" s="52"/>
    </row>
    <row r="6" spans="1:10" s="1" customFormat="1" ht="12" customHeight="1">
      <c r="A6" s="64"/>
      <c r="B6" s="64"/>
      <c r="C6" s="64"/>
      <c r="D6" s="64"/>
      <c r="E6" s="53" t="s">
        <v>5</v>
      </c>
      <c r="F6" s="53" t="s">
        <v>5</v>
      </c>
      <c r="G6" s="54" t="s">
        <v>5</v>
      </c>
      <c r="H6" s="54" t="s">
        <v>7</v>
      </c>
      <c r="I6" s="54" t="s">
        <v>29</v>
      </c>
      <c r="J6" s="53" t="s">
        <v>5</v>
      </c>
    </row>
    <row r="7" spans="1:11" s="6" customFormat="1" ht="12.75">
      <c r="A7" s="7">
        <v>1</v>
      </c>
      <c r="B7" s="41" t="s">
        <v>47</v>
      </c>
      <c r="C7" s="45" t="s">
        <v>32</v>
      </c>
      <c r="D7" s="46">
        <v>250</v>
      </c>
      <c r="E7" s="46">
        <v>3180</v>
      </c>
      <c r="F7" s="47">
        <v>3111.33</v>
      </c>
      <c r="G7" s="46">
        <v>3400.37</v>
      </c>
      <c r="H7" s="48">
        <f aca="true" t="shared" si="0" ref="H7:H12">(SQRT((POWER((E7-(E7+F7+G7)/3),2)+POWER((F7-(E7+F7+G7)/3),2)+POWER((G7-(E7+F7+G7)/3),2))/2)/((E7+F7+G7)/3))*100</f>
        <v>4.674386619184817</v>
      </c>
      <c r="I7" s="49">
        <v>3230.56</v>
      </c>
      <c r="J7" s="50">
        <v>807640</v>
      </c>
      <c r="K7" s="32"/>
    </row>
    <row r="8" spans="1:11" s="6" customFormat="1" ht="12.75">
      <c r="A8" s="7">
        <v>2</v>
      </c>
      <c r="B8" s="41" t="s">
        <v>48</v>
      </c>
      <c r="C8" s="45" t="s">
        <v>32</v>
      </c>
      <c r="D8" s="46">
        <v>250</v>
      </c>
      <c r="E8" s="46">
        <v>3324.33</v>
      </c>
      <c r="F8" s="47">
        <v>3400.37</v>
      </c>
      <c r="G8" s="46">
        <v>3196.52</v>
      </c>
      <c r="H8" s="48">
        <f t="shared" si="0"/>
        <v>3.1149839915770388</v>
      </c>
      <c r="I8" s="49">
        <v>3307.07</v>
      </c>
      <c r="J8" s="50">
        <v>826767.5</v>
      </c>
      <c r="K8" s="32"/>
    </row>
    <row r="9" spans="1:11" s="6" customFormat="1" ht="12.75">
      <c r="A9" s="7">
        <f>A8+1</f>
        <v>3</v>
      </c>
      <c r="B9" s="41" t="s">
        <v>48</v>
      </c>
      <c r="C9" s="45" t="s">
        <v>32</v>
      </c>
      <c r="D9" s="46">
        <v>250</v>
      </c>
      <c r="E9" s="46">
        <v>3272</v>
      </c>
      <c r="F9" s="47">
        <v>3196.52</v>
      </c>
      <c r="G9" s="46">
        <v>3400.37</v>
      </c>
      <c r="H9" s="48">
        <v>0.53</v>
      </c>
      <c r="I9" s="49">
        <v>3289.63</v>
      </c>
      <c r="J9" s="50">
        <v>822407.5</v>
      </c>
      <c r="K9" s="32"/>
    </row>
    <row r="10" spans="1:11" s="6" customFormat="1" ht="12.75">
      <c r="A10" s="7">
        <f>A9+1</f>
        <v>4</v>
      </c>
      <c r="B10" s="41" t="s">
        <v>49</v>
      </c>
      <c r="C10" s="45" t="s">
        <v>32</v>
      </c>
      <c r="D10" s="46">
        <v>250</v>
      </c>
      <c r="E10" s="46">
        <v>3370.67</v>
      </c>
      <c r="F10" s="47">
        <v>3196.52</v>
      </c>
      <c r="G10" s="46">
        <v>3642</v>
      </c>
      <c r="H10" s="48">
        <f t="shared" si="0"/>
        <v>6.596987832024752</v>
      </c>
      <c r="I10" s="49">
        <v>3403.06</v>
      </c>
      <c r="J10" s="50">
        <v>850765</v>
      </c>
      <c r="K10" s="32"/>
    </row>
    <row r="11" spans="1:11" s="6" customFormat="1" ht="12.75">
      <c r="A11" s="7">
        <f>A10+1</f>
        <v>5</v>
      </c>
      <c r="B11" s="41" t="s">
        <v>48</v>
      </c>
      <c r="C11" s="45" t="s">
        <v>32</v>
      </c>
      <c r="D11" s="46">
        <v>250</v>
      </c>
      <c r="E11" s="46">
        <v>3519.33</v>
      </c>
      <c r="F11" s="47">
        <v>3642</v>
      </c>
      <c r="G11" s="46">
        <v>4256.21</v>
      </c>
      <c r="H11" s="48">
        <f t="shared" si="0"/>
        <v>10.374021864309233</v>
      </c>
      <c r="I11" s="49">
        <v>3805.84</v>
      </c>
      <c r="J11" s="50">
        <v>951460</v>
      </c>
      <c r="K11" s="32"/>
    </row>
    <row r="12" spans="1:11" s="6" customFormat="1" ht="12.75">
      <c r="A12" s="7">
        <f>A11+1</f>
        <v>6</v>
      </c>
      <c r="B12" s="41" t="s">
        <v>49</v>
      </c>
      <c r="C12" s="45" t="s">
        <v>32</v>
      </c>
      <c r="D12" s="46">
        <v>250</v>
      </c>
      <c r="E12" s="46">
        <v>3374.67</v>
      </c>
      <c r="F12" s="47">
        <v>3196.52</v>
      </c>
      <c r="G12" s="46">
        <v>3642</v>
      </c>
      <c r="H12" s="48">
        <f t="shared" si="0"/>
        <v>6.586271255901065</v>
      </c>
      <c r="I12" s="49">
        <v>3404.39</v>
      </c>
      <c r="J12" s="50">
        <v>851097.5</v>
      </c>
      <c r="K12" s="32"/>
    </row>
    <row r="13" spans="1:12" s="8" customFormat="1" ht="20.25" customHeight="1">
      <c r="A13" s="65" t="s">
        <v>1</v>
      </c>
      <c r="B13" s="65"/>
      <c r="C13" s="42" t="s">
        <v>2</v>
      </c>
      <c r="D13" s="42">
        <v>1500</v>
      </c>
      <c r="E13" s="43" t="s">
        <v>31</v>
      </c>
      <c r="F13" s="43" t="s">
        <v>31</v>
      </c>
      <c r="G13" s="44" t="s">
        <v>31</v>
      </c>
      <c r="H13" s="44" t="s">
        <v>31</v>
      </c>
      <c r="I13" s="44" t="s">
        <v>31</v>
      </c>
      <c r="J13" s="43">
        <v>5110137.5</v>
      </c>
      <c r="L13" s="15"/>
    </row>
    <row r="14" spans="1:10" s="8" customFormat="1" ht="12.75">
      <c r="A14" s="57" t="s">
        <v>45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s="8" customFormat="1" ht="3.75" customHeight="1">
      <c r="A15" s="9"/>
      <c r="B15" s="10"/>
      <c r="C15" s="10"/>
      <c r="D15" s="9"/>
      <c r="E15" s="6"/>
      <c r="F15" s="11"/>
      <c r="G15" s="11"/>
      <c r="H15" s="11"/>
      <c r="I15" s="11"/>
      <c r="J15" s="11"/>
    </row>
    <row r="16" spans="1:10" s="8" customFormat="1" ht="15" customHeight="1">
      <c r="A16" s="9"/>
      <c r="B16" s="33" t="s">
        <v>12</v>
      </c>
      <c r="C16" s="34"/>
      <c r="D16" s="35"/>
      <c r="E16" s="36"/>
      <c r="F16" s="37"/>
      <c r="G16" s="37"/>
      <c r="H16" s="37"/>
      <c r="I16" s="37"/>
      <c r="J16" s="37"/>
    </row>
    <row r="17" spans="1:10" s="8" customFormat="1" ht="15">
      <c r="A17" s="9"/>
      <c r="B17" s="33" t="s">
        <v>15</v>
      </c>
      <c r="C17" s="34"/>
      <c r="D17" s="35"/>
      <c r="E17" s="36"/>
      <c r="F17" s="37"/>
      <c r="G17" s="37"/>
      <c r="H17" s="37"/>
      <c r="I17" s="37"/>
      <c r="J17" s="37"/>
    </row>
    <row r="18" spans="1:10" s="8" customFormat="1" ht="25.5" customHeight="1">
      <c r="A18" s="9"/>
      <c r="B18" s="69" t="s">
        <v>42</v>
      </c>
      <c r="C18" s="69"/>
      <c r="D18" s="69"/>
      <c r="E18" s="69"/>
      <c r="F18" s="69"/>
      <c r="G18" s="69"/>
      <c r="H18" s="69"/>
      <c r="I18" s="69"/>
      <c r="J18" s="69"/>
    </row>
    <row r="19" spans="1:10" s="8" customFormat="1" ht="18" customHeight="1">
      <c r="A19" s="9"/>
      <c r="B19" s="56" t="s">
        <v>17</v>
      </c>
      <c r="C19" s="56"/>
      <c r="D19" s="56"/>
      <c r="E19" s="56"/>
      <c r="F19" s="56"/>
      <c r="G19" s="56"/>
      <c r="H19" s="56"/>
      <c r="I19" s="56"/>
      <c r="J19" s="56"/>
    </row>
    <row r="20" spans="1:10" s="8" customFormat="1" ht="15.75" customHeight="1">
      <c r="A20" s="9"/>
      <c r="B20" s="56" t="s">
        <v>13</v>
      </c>
      <c r="C20" s="56"/>
      <c r="D20" s="56"/>
      <c r="E20" s="56"/>
      <c r="F20" s="56"/>
      <c r="G20" s="56"/>
      <c r="H20" s="56"/>
      <c r="I20" s="56"/>
      <c r="J20" s="56"/>
    </row>
    <row r="21" spans="1:10" s="8" customFormat="1" ht="15.75" customHeight="1">
      <c r="A21" s="9"/>
      <c r="B21" s="56" t="s">
        <v>41</v>
      </c>
      <c r="C21" s="56"/>
      <c r="D21" s="56"/>
      <c r="E21" s="56"/>
      <c r="F21" s="56"/>
      <c r="G21" s="56"/>
      <c r="H21" s="56"/>
      <c r="I21" s="56"/>
      <c r="J21" s="56"/>
    </row>
    <row r="22" spans="1:10" s="8" customFormat="1" ht="15.75" customHeight="1">
      <c r="A22" s="9"/>
      <c r="B22" s="56" t="s">
        <v>14</v>
      </c>
      <c r="C22" s="56"/>
      <c r="D22" s="56"/>
      <c r="E22" s="56"/>
      <c r="F22" s="56"/>
      <c r="G22" s="56"/>
      <c r="H22" s="56"/>
      <c r="I22" s="56"/>
      <c r="J22" s="56"/>
    </row>
    <row r="23" spans="1:10" s="8" customFormat="1" ht="20.25" customHeight="1">
      <c r="A23" s="9"/>
      <c r="B23" s="60" t="s">
        <v>39</v>
      </c>
      <c r="C23" s="60"/>
      <c r="D23" s="60"/>
      <c r="E23" s="60"/>
      <c r="F23" s="39">
        <v>1500</v>
      </c>
      <c r="G23" s="38" t="s">
        <v>32</v>
      </c>
      <c r="H23" s="38"/>
      <c r="I23" s="38"/>
      <c r="J23" s="38"/>
    </row>
    <row r="24" spans="1:10" s="8" customFormat="1" ht="15">
      <c r="A24" s="9"/>
      <c r="B24" s="56" t="s">
        <v>41</v>
      </c>
      <c r="C24" s="56"/>
      <c r="D24" s="56"/>
      <c r="E24" s="56"/>
      <c r="F24" s="56"/>
      <c r="G24" s="56"/>
      <c r="H24" s="56"/>
      <c r="I24" s="56"/>
      <c r="J24" s="56"/>
    </row>
    <row r="25" spans="1:10" s="8" customFormat="1" ht="27.75" customHeight="1">
      <c r="A25" s="9"/>
      <c r="B25" s="56" t="s">
        <v>18</v>
      </c>
      <c r="C25" s="56"/>
      <c r="D25" s="56"/>
      <c r="E25" s="56"/>
      <c r="F25" s="56"/>
      <c r="G25" s="56"/>
      <c r="H25" s="56"/>
      <c r="I25" s="56"/>
      <c r="J25" s="56"/>
    </row>
    <row r="26" spans="1:10" s="8" customFormat="1" ht="26.25" customHeight="1">
      <c r="A26" s="9"/>
      <c r="B26" s="56" t="s">
        <v>19</v>
      </c>
      <c r="C26" s="56"/>
      <c r="D26" s="56"/>
      <c r="E26" s="56"/>
      <c r="F26" s="56"/>
      <c r="G26" s="56"/>
      <c r="H26" s="56"/>
      <c r="I26" s="56"/>
      <c r="J26" s="56"/>
    </row>
    <row r="27" spans="1:10" s="8" customFormat="1" ht="24" customHeight="1">
      <c r="A27" s="9"/>
      <c r="B27" s="56" t="s">
        <v>13</v>
      </c>
      <c r="C27" s="56"/>
      <c r="D27" s="56"/>
      <c r="E27" s="56"/>
      <c r="F27" s="56"/>
      <c r="G27" s="56"/>
      <c r="H27" s="56"/>
      <c r="I27" s="56"/>
      <c r="J27" s="56"/>
    </row>
    <row r="28" spans="1:10" s="8" customFormat="1" ht="12.75">
      <c r="A28" s="9"/>
      <c r="B28" s="27"/>
      <c r="C28" s="9"/>
      <c r="D28" s="9"/>
      <c r="E28" s="28"/>
      <c r="F28" s="11"/>
      <c r="G28" s="11"/>
      <c r="H28" s="11"/>
      <c r="I28" s="11"/>
      <c r="J28" s="11"/>
    </row>
    <row r="29" spans="1:10" s="8" customFormat="1" ht="15">
      <c r="A29" s="9"/>
      <c r="B29" s="59" t="s">
        <v>16</v>
      </c>
      <c r="C29" s="59"/>
      <c r="D29" s="59"/>
      <c r="E29" s="59"/>
      <c r="F29" s="59"/>
      <c r="G29" s="59"/>
      <c r="H29" s="59"/>
      <c r="I29" s="59"/>
      <c r="J29" s="59"/>
    </row>
    <row r="30" spans="1:10" s="8" customFormat="1" ht="27" customHeight="1">
      <c r="A30" s="9"/>
      <c r="B30" s="61" t="s">
        <v>43</v>
      </c>
      <c r="C30" s="62"/>
      <c r="D30" s="62"/>
      <c r="E30" s="62"/>
      <c r="F30" s="62"/>
      <c r="G30" s="62"/>
      <c r="H30" s="62"/>
      <c r="I30" s="62"/>
      <c r="J30" s="62"/>
    </row>
    <row r="31" spans="1:10" s="8" customFormat="1" ht="12" customHeight="1">
      <c r="A31" s="9"/>
      <c r="B31" s="40" t="s">
        <v>44</v>
      </c>
      <c r="C31" s="4"/>
      <c r="D31" s="3"/>
      <c r="E31" s="1"/>
      <c r="F31" s="5"/>
      <c r="G31" s="5"/>
      <c r="H31" s="5"/>
      <c r="I31" s="5"/>
      <c r="J31" s="5"/>
    </row>
    <row r="32" spans="1:10" s="8" customFormat="1" ht="15.75">
      <c r="A32" s="9"/>
      <c r="B32" s="4" t="s">
        <v>30</v>
      </c>
      <c r="C32" s="4"/>
      <c r="D32" s="3"/>
      <c r="E32" s="1"/>
      <c r="F32" s="5"/>
      <c r="G32" s="5"/>
      <c r="H32" s="5"/>
      <c r="I32" s="5"/>
      <c r="J32" s="5"/>
    </row>
    <row r="33" spans="1:10" s="8" customFormat="1" ht="20.25">
      <c r="A33" s="9"/>
      <c r="B33" s="13"/>
      <c r="C33" s="10"/>
      <c r="D33" s="9"/>
      <c r="E33" s="6"/>
      <c r="F33" s="11"/>
      <c r="G33" s="11"/>
      <c r="H33" s="11"/>
      <c r="I33" s="11"/>
      <c r="J33" s="11"/>
    </row>
    <row r="34" spans="1:10" s="8" customFormat="1" ht="20.25">
      <c r="A34" s="9"/>
      <c r="B34" s="13"/>
      <c r="C34" s="10"/>
      <c r="D34" s="9"/>
      <c r="E34" s="6"/>
      <c r="F34" s="11"/>
      <c r="G34" s="11"/>
      <c r="H34" s="11"/>
      <c r="I34" s="11"/>
      <c r="J34" s="11"/>
    </row>
    <row r="35" spans="1:10" s="8" customFormat="1" ht="20.25">
      <c r="A35" s="9"/>
      <c r="B35" s="13"/>
      <c r="C35" s="10"/>
      <c r="D35" s="9"/>
      <c r="E35" s="6"/>
      <c r="F35" s="11"/>
      <c r="G35" s="11"/>
      <c r="H35" s="11"/>
      <c r="I35" s="11"/>
      <c r="J35" s="11"/>
    </row>
    <row r="36" spans="1:10" s="8" customFormat="1" ht="12.75">
      <c r="A36" s="9"/>
      <c r="B36" s="10"/>
      <c r="C36" s="10"/>
      <c r="D36" s="9"/>
      <c r="E36" s="6"/>
      <c r="F36" s="11"/>
      <c r="G36" s="11"/>
      <c r="H36" s="11"/>
      <c r="I36" s="11"/>
      <c r="J36" s="11"/>
    </row>
    <row r="37" spans="1:10" s="8" customFormat="1" ht="12.75">
      <c r="A37" s="9"/>
      <c r="B37" s="10"/>
      <c r="C37" s="10"/>
      <c r="D37" s="9"/>
      <c r="E37" s="6"/>
      <c r="F37" s="11"/>
      <c r="G37" s="11"/>
      <c r="H37" s="11"/>
      <c r="I37" s="11"/>
      <c r="J37" s="11"/>
    </row>
    <row r="38" spans="1:10" s="8" customFormat="1" ht="12.75">
      <c r="A38" s="9"/>
      <c r="B38" s="10"/>
      <c r="C38" s="10"/>
      <c r="D38" s="9"/>
      <c r="E38" s="6"/>
      <c r="F38" s="11"/>
      <c r="G38" s="11"/>
      <c r="H38" s="11"/>
      <c r="I38" s="11"/>
      <c r="J38" s="11"/>
    </row>
    <row r="39" spans="1:10" s="8" customFormat="1" ht="12.75">
      <c r="A39" s="9"/>
      <c r="B39" s="10"/>
      <c r="C39" s="10"/>
      <c r="D39" s="9"/>
      <c r="E39" s="6"/>
      <c r="F39" s="11"/>
      <c r="G39" s="11"/>
      <c r="H39" s="11"/>
      <c r="I39" s="11"/>
      <c r="J39" s="11"/>
    </row>
    <row r="40" spans="1:10" s="8" customFormat="1" ht="12.75">
      <c r="A40" s="9"/>
      <c r="B40" s="10"/>
      <c r="C40" s="10"/>
      <c r="D40" s="9"/>
      <c r="E40" s="6"/>
      <c r="F40" s="11"/>
      <c r="G40" s="11"/>
      <c r="H40" s="11"/>
      <c r="I40" s="11"/>
      <c r="J40" s="11"/>
    </row>
    <row r="41" spans="1:10" s="8" customFormat="1" ht="12.75">
      <c r="A41" s="9"/>
      <c r="B41" s="10"/>
      <c r="C41" s="10"/>
      <c r="D41" s="9"/>
      <c r="E41" s="6"/>
      <c r="F41" s="11"/>
      <c r="G41" s="11"/>
      <c r="H41" s="11"/>
      <c r="I41" s="11"/>
      <c r="J41" s="11"/>
    </row>
    <row r="42" spans="1:10" s="8" customFormat="1" ht="12.75">
      <c r="A42" s="9"/>
      <c r="B42" s="10"/>
      <c r="C42" s="10"/>
      <c r="D42" s="9"/>
      <c r="E42" s="6"/>
      <c r="F42" s="11"/>
      <c r="G42" s="11"/>
      <c r="H42" s="11"/>
      <c r="I42" s="11"/>
      <c r="J42" s="11"/>
    </row>
    <row r="43" spans="1:10" s="8" customFormat="1" ht="12.75">
      <c r="A43" s="9"/>
      <c r="B43" s="10"/>
      <c r="C43" s="10"/>
      <c r="D43" s="9"/>
      <c r="E43" s="6"/>
      <c r="F43" s="11"/>
      <c r="G43" s="11"/>
      <c r="H43" s="11"/>
      <c r="I43" s="11"/>
      <c r="J43" s="11"/>
    </row>
    <row r="44" spans="1:10" s="8" customFormat="1" ht="12.75">
      <c r="A44" s="9"/>
      <c r="B44" s="10"/>
      <c r="C44" s="10"/>
      <c r="D44" s="9"/>
      <c r="E44" s="6"/>
      <c r="F44" s="11"/>
      <c r="G44" s="11"/>
      <c r="H44" s="11"/>
      <c r="I44" s="11"/>
      <c r="J44" s="11"/>
    </row>
    <row r="45" spans="1:10" s="8" customFormat="1" ht="12.75">
      <c r="A45" s="9"/>
      <c r="B45" s="10"/>
      <c r="C45" s="10"/>
      <c r="D45" s="9"/>
      <c r="E45" s="6"/>
      <c r="F45" s="11"/>
      <c r="G45" s="11"/>
      <c r="H45" s="11"/>
      <c r="I45" s="11"/>
      <c r="J45" s="11"/>
    </row>
    <row r="46" spans="1:10" s="8" customFormat="1" ht="12.75">
      <c r="A46" s="9"/>
      <c r="B46" s="10"/>
      <c r="C46" s="10"/>
      <c r="D46" s="9"/>
      <c r="E46" s="6"/>
      <c r="F46" s="11"/>
      <c r="G46" s="11"/>
      <c r="H46" s="11"/>
      <c r="I46" s="11"/>
      <c r="J46" s="11"/>
    </row>
    <row r="47" spans="1:10" s="8" customFormat="1" ht="12.75">
      <c r="A47" s="9"/>
      <c r="B47" s="10"/>
      <c r="C47" s="10"/>
      <c r="D47" s="9"/>
      <c r="E47" s="6"/>
      <c r="F47" s="11"/>
      <c r="G47" s="11"/>
      <c r="H47" s="11"/>
      <c r="I47" s="11"/>
      <c r="J47" s="11"/>
    </row>
    <row r="48" spans="1:10" s="8" customFormat="1" ht="12.75">
      <c r="A48" s="9"/>
      <c r="B48" s="10"/>
      <c r="C48" s="10"/>
      <c r="D48" s="9"/>
      <c r="E48" s="6"/>
      <c r="F48" s="11"/>
      <c r="G48" s="11"/>
      <c r="H48" s="11"/>
      <c r="I48" s="11"/>
      <c r="J48" s="11"/>
    </row>
  </sheetData>
  <sheetProtection/>
  <mergeCells count="19">
    <mergeCell ref="B30:J30"/>
    <mergeCell ref="A4:A6"/>
    <mergeCell ref="A13:B13"/>
    <mergeCell ref="B4:B6"/>
    <mergeCell ref="C4:C6"/>
    <mergeCell ref="D4:D6"/>
    <mergeCell ref="E4:G4"/>
    <mergeCell ref="B18:J18"/>
    <mergeCell ref="B19:J19"/>
    <mergeCell ref="B20:J20"/>
    <mergeCell ref="B21:J21"/>
    <mergeCell ref="B22:J22"/>
    <mergeCell ref="A14:J14"/>
    <mergeCell ref="B29:J29"/>
    <mergeCell ref="B23:E23"/>
    <mergeCell ref="B24:J24"/>
    <mergeCell ref="B25:J25"/>
    <mergeCell ref="B26:J26"/>
    <mergeCell ref="B27:J27"/>
  </mergeCells>
  <printOptions horizontalCentered="1"/>
  <pageMargins left="0.75" right="0.3937007874015748" top="0.3937007874015748" bottom="0.3937007874015748" header="0" footer="0"/>
  <pageSetup fitToHeight="5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7">
      <selection activeCell="F33" sqref="F33"/>
    </sheetView>
  </sheetViews>
  <sheetFormatPr defaultColWidth="9.140625" defaultRowHeight="12.75"/>
  <sheetData>
    <row r="3" spans="2:4" ht="14.25">
      <c r="B3" s="14" t="s">
        <v>21</v>
      </c>
      <c r="C3">
        <v>3850.07</v>
      </c>
      <c r="D3">
        <f>C3*1.005</f>
        <v>3869.32035</v>
      </c>
    </row>
    <row r="4" spans="2:4" ht="14.25">
      <c r="B4" s="14" t="s">
        <v>22</v>
      </c>
      <c r="C4">
        <v>5699.5</v>
      </c>
      <c r="D4">
        <f aca="true" t="shared" si="0" ref="D4:D9">C4*1.005</f>
        <v>5727.9974999999995</v>
      </c>
    </row>
    <row r="5" spans="2:4" ht="14.25">
      <c r="B5" s="14" t="s">
        <v>23</v>
      </c>
      <c r="C5">
        <v>10615.71</v>
      </c>
      <c r="D5">
        <f t="shared" si="0"/>
        <v>10668.788549999997</v>
      </c>
    </row>
    <row r="6" spans="2:4" ht="14.25">
      <c r="B6" s="14" t="s">
        <v>24</v>
      </c>
      <c r="C6">
        <v>16230.13</v>
      </c>
      <c r="D6">
        <f t="shared" si="0"/>
        <v>16311.280649999997</v>
      </c>
    </row>
    <row r="7" spans="2:4" ht="14.25">
      <c r="B7" s="14" t="s">
        <v>25</v>
      </c>
      <c r="C7">
        <v>15645.91</v>
      </c>
      <c r="D7">
        <f t="shared" si="0"/>
        <v>15724.139549999998</v>
      </c>
    </row>
    <row r="8" spans="2:4" ht="14.25">
      <c r="B8" s="14" t="s">
        <v>26</v>
      </c>
      <c r="C8">
        <v>12451.25</v>
      </c>
      <c r="D8">
        <f t="shared" si="0"/>
        <v>12513.506249999999</v>
      </c>
    </row>
    <row r="9" spans="2:4" ht="14.25">
      <c r="B9" s="14" t="s">
        <v>27</v>
      </c>
      <c r="C9">
        <v>4907.43</v>
      </c>
      <c r="D9">
        <f t="shared" si="0"/>
        <v>4931.9671499999995</v>
      </c>
    </row>
    <row r="16" spans="1:10" s="6" customFormat="1" ht="15.75">
      <c r="A16" s="7">
        <v>14</v>
      </c>
      <c r="B16" s="16" t="s">
        <v>38</v>
      </c>
      <c r="C16" s="17" t="s">
        <v>32</v>
      </c>
      <c r="D16" s="18">
        <v>200</v>
      </c>
      <c r="E16" s="18">
        <v>3100</v>
      </c>
      <c r="F16" s="19">
        <v>3070</v>
      </c>
      <c r="G16" s="18">
        <v>3031</v>
      </c>
      <c r="H16" s="20">
        <f>(SQRT((POWER((E16-(E16+F16+G16)/3),2)+POWER((F16-(E16+F16+G16)/3),2)+POWER((G16-(E16+F16+G16)/3),2))/2)/((E16+F16+G16)/3))*100</f>
        <v>1.128062855690003</v>
      </c>
      <c r="I16" s="21">
        <f>(E16+F16+G16)/3</f>
        <v>3067</v>
      </c>
      <c r="J16" s="22">
        <f>I16*D16</f>
        <v>613400</v>
      </c>
    </row>
    <row r="17" spans="1:10" s="6" customFormat="1" ht="15.75">
      <c r="A17" s="7">
        <v>11</v>
      </c>
      <c r="B17" s="16" t="s">
        <v>34</v>
      </c>
      <c r="C17" s="17" t="s">
        <v>32</v>
      </c>
      <c r="D17" s="23">
        <v>20</v>
      </c>
      <c r="E17" s="23">
        <v>4000</v>
      </c>
      <c r="F17" s="19">
        <v>4100</v>
      </c>
      <c r="G17" s="18">
        <v>3935</v>
      </c>
      <c r="H17" s="20">
        <f>(SQRT((POWER((E17-(E17+F17+G17)/3),2)+POWER((F17-(E17+F17+G17)/3),2)+POWER((G17-(E17+F17+G17)/3),2))/2)/((E17+F17+G17)/3))*100</f>
        <v>2.071866662200529</v>
      </c>
      <c r="I17" s="21">
        <f>(E17+F17+G17)/3</f>
        <v>4011.6666666666665</v>
      </c>
      <c r="J17" s="22">
        <f>I17*D17</f>
        <v>80233.33333333333</v>
      </c>
    </row>
    <row r="18" spans="1:10" s="2" customFormat="1" ht="15.75">
      <c r="A18" s="3"/>
      <c r="B18" s="4"/>
      <c r="C18" s="4"/>
      <c r="D18" s="3"/>
      <c r="E18" s="6"/>
      <c r="F18" s="5"/>
      <c r="G18" s="5"/>
      <c r="H18" s="5"/>
      <c r="I18" s="5"/>
      <c r="J18" s="5"/>
    </row>
    <row r="19" spans="1:10" s="6" customFormat="1" ht="15.75">
      <c r="A19" s="7">
        <v>10</v>
      </c>
      <c r="B19" s="16" t="s">
        <v>33</v>
      </c>
      <c r="C19" s="17" t="s">
        <v>32</v>
      </c>
      <c r="D19" s="23">
        <v>20</v>
      </c>
      <c r="E19" s="23">
        <v>4250</v>
      </c>
      <c r="F19" s="19">
        <v>4200</v>
      </c>
      <c r="G19" s="18">
        <v>4190</v>
      </c>
      <c r="H19" s="20">
        <f>(SQRT((POWER((E19-(E19+F19+G19)/3),2)+POWER((F19-(E19+F19+G19)/3),2)+POWER((G19-(E19+F19+G19)/3),2))/2)/((E19+F19+G19)/3))*100</f>
        <v>0.762947053876025</v>
      </c>
      <c r="I19" s="21">
        <f>(E19+F19+G19)/3</f>
        <v>4213.333333333333</v>
      </c>
      <c r="J19" s="22">
        <f>I19*D19</f>
        <v>84266.66666666666</v>
      </c>
    </row>
    <row r="20" spans="1:10" s="1" customFormat="1" ht="15.75">
      <c r="A20" s="29"/>
      <c r="B20" s="30"/>
      <c r="C20" s="31"/>
      <c r="D20" s="29"/>
      <c r="E20" s="24"/>
      <c r="F20" s="24"/>
      <c r="G20" s="25"/>
      <c r="H20" s="25"/>
      <c r="I20" s="25"/>
      <c r="J20" s="24"/>
    </row>
    <row r="21" spans="1:10" s="1" customFormat="1" ht="15.75">
      <c r="A21" s="29"/>
      <c r="B21" s="30"/>
      <c r="C21" s="31"/>
      <c r="D21" s="29"/>
      <c r="E21" s="24"/>
      <c r="F21" s="24"/>
      <c r="G21" s="25"/>
      <c r="H21" s="25"/>
      <c r="I21" s="25"/>
      <c r="J21" s="24"/>
    </row>
    <row r="22" spans="1:10" s="6" customFormat="1" ht="15.75">
      <c r="A22" s="7">
        <v>12</v>
      </c>
      <c r="B22" s="16" t="s">
        <v>36</v>
      </c>
      <c r="C22" s="17" t="s">
        <v>32</v>
      </c>
      <c r="D22" s="18">
        <v>250</v>
      </c>
      <c r="E22" s="18">
        <v>3180</v>
      </c>
      <c r="F22" s="19">
        <v>3185</v>
      </c>
      <c r="G22" s="18">
        <v>2977</v>
      </c>
      <c r="H22" s="20">
        <f>(SQRT((POWER((E22-(E22+F22+G22)/3),2)+POWER((F22-(E22+F22+G22)/3),2)+POWER((G22-(E22+F22+G22)/3),2))/2)/((E22+F22+G22)/3))*100</f>
        <v>3.81091253589151</v>
      </c>
      <c r="I22" s="21">
        <f>(E22+F22+G22)/3</f>
        <v>3114</v>
      </c>
      <c r="J22" s="22">
        <f>I22*D22</f>
        <v>778500</v>
      </c>
    </row>
    <row r="23" spans="1:10" s="2" customFormat="1" ht="15.75">
      <c r="A23" s="3"/>
      <c r="B23" s="4"/>
      <c r="C23" s="4"/>
      <c r="D23" s="3"/>
      <c r="E23" s="6"/>
      <c r="F23" s="5"/>
      <c r="G23" s="5"/>
      <c r="H23" s="5"/>
      <c r="I23" s="5"/>
      <c r="J23" s="5"/>
    </row>
    <row r="24" spans="1:10" s="6" customFormat="1" ht="15.75">
      <c r="A24" s="7">
        <v>13</v>
      </c>
      <c r="B24" s="16" t="s">
        <v>37</v>
      </c>
      <c r="C24" s="17" t="s">
        <v>32</v>
      </c>
      <c r="D24" s="18">
        <v>200</v>
      </c>
      <c r="E24" s="18">
        <v>3150</v>
      </c>
      <c r="F24" s="19">
        <v>3100</v>
      </c>
      <c r="G24" s="18">
        <v>2921</v>
      </c>
      <c r="H24" s="20">
        <f>(SQRT((POWER((E24-(E24+F24+G24)/3),2)+POWER((F24-(E24+F24+G24)/3),2)+POWER((G24-(E24+F24+G24)/3),2))/2)/((E24+F24+G24)/3))*100</f>
        <v>3.9386159084579604</v>
      </c>
      <c r="I24" s="21">
        <f>(E24+F24+G24)/3</f>
        <v>3057</v>
      </c>
      <c r="J24" s="22">
        <f>I24*D24</f>
        <v>611400</v>
      </c>
    </row>
    <row r="25" spans="1:10" s="6" customFormat="1" ht="15.75">
      <c r="A25" s="7">
        <v>16</v>
      </c>
      <c r="B25" s="16" t="s">
        <v>40</v>
      </c>
      <c r="C25" s="17" t="s">
        <v>32</v>
      </c>
      <c r="D25" s="18">
        <v>5</v>
      </c>
      <c r="E25" s="18">
        <v>4220</v>
      </c>
      <c r="F25" s="19">
        <v>4210</v>
      </c>
      <c r="G25" s="18">
        <v>4190</v>
      </c>
      <c r="H25" s="20">
        <f>(SQRT((POWER((E25-(E25+F25+G25)/3),2)+POWER((F25-(E25+F25+G25)/3),2)+POWER((G25-(E25+F25+G25)/3),2))/2)/((E25+F25+G25)/3))*100</f>
        <v>0.36312010261139777</v>
      </c>
      <c r="I25" s="21">
        <f>(E25+F25+G25)/3</f>
        <v>4206.666666666667</v>
      </c>
      <c r="J25" s="22">
        <f>I25*D25</f>
        <v>21033.333333333336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Магомедова Зуград Абдулмуслимовна</cp:lastModifiedBy>
  <cp:lastPrinted>2018-12-03T09:47:31Z</cp:lastPrinted>
  <dcterms:created xsi:type="dcterms:W3CDTF">1996-10-08T23:32:33Z</dcterms:created>
  <dcterms:modified xsi:type="dcterms:W3CDTF">2018-12-04T15:46:38Z</dcterms:modified>
  <cp:category/>
  <cp:version/>
  <cp:contentType/>
  <cp:contentStatus/>
</cp:coreProperties>
</file>